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0610" windowHeight="11640"/>
  </bookViews>
  <sheets>
    <sheet name="Plan1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F45" i="1"/>
  <c r="H45" s="1"/>
  <c r="J45" l="1"/>
  <c r="L45" s="1"/>
  <c r="H16"/>
  <c r="F46"/>
  <c r="H46" s="1"/>
  <c r="J46" s="1"/>
  <c r="F44"/>
  <c r="H44" s="1"/>
  <c r="J44" s="1"/>
  <c r="F43"/>
  <c r="H43" s="1"/>
  <c r="J43" s="1"/>
  <c r="F42"/>
  <c r="H42" s="1"/>
  <c r="F38"/>
  <c r="H38" s="1"/>
  <c r="J38" s="1"/>
  <c r="F37"/>
  <c r="H37" s="1"/>
  <c r="J37" s="1"/>
  <c r="F36"/>
  <c r="H36" s="1"/>
  <c r="J36" s="1"/>
  <c r="F35"/>
  <c r="H35" s="1"/>
  <c r="J35" s="1"/>
  <c r="F34"/>
  <c r="H34" s="1"/>
  <c r="J34" s="1"/>
  <c r="F33"/>
  <c r="H33" s="1"/>
  <c r="J33" s="1"/>
  <c r="F32"/>
  <c r="H32" s="1"/>
  <c r="J32" s="1"/>
  <c r="F31"/>
  <c r="H31" s="1"/>
  <c r="J31" s="1"/>
  <c r="F30"/>
  <c r="H30" s="1"/>
  <c r="J30" s="1"/>
  <c r="F29"/>
  <c r="H29" s="1"/>
  <c r="J29" s="1"/>
  <c r="F28"/>
  <c r="H28" s="1"/>
  <c r="J28" s="1"/>
  <c r="F27"/>
  <c r="H27" s="1"/>
  <c r="J27" s="1"/>
  <c r="F26"/>
  <c r="H26" s="1"/>
  <c r="J26" s="1"/>
  <c r="F25"/>
  <c r="H25" s="1"/>
  <c r="J25" s="1"/>
  <c r="F24"/>
  <c r="H24" s="1"/>
  <c r="J24" s="1"/>
  <c r="F23"/>
  <c r="H23" s="1"/>
  <c r="J23" s="1"/>
  <c r="F22"/>
  <c r="H22" s="1"/>
  <c r="J22" s="1"/>
  <c r="F21"/>
  <c r="H21" s="1"/>
  <c r="J21" s="1"/>
  <c r="F20"/>
  <c r="H20" s="1"/>
  <c r="J20" s="1"/>
  <c r="F19"/>
  <c r="H19" s="1"/>
  <c r="J19" s="1"/>
  <c r="F18"/>
  <c r="H18" s="1"/>
  <c r="J18" s="1"/>
  <c r="F17"/>
  <c r="H17" s="1"/>
  <c r="J17" s="1"/>
  <c r="F16"/>
  <c r="F12"/>
  <c r="H12" s="1"/>
  <c r="J12" s="1"/>
  <c r="F11"/>
  <c r="H11" s="1"/>
  <c r="J11" s="1"/>
  <c r="F10"/>
  <c r="F13" l="1"/>
  <c r="J42"/>
  <c r="J47" s="1"/>
  <c r="H47"/>
  <c r="H39"/>
  <c r="J39"/>
  <c r="F39"/>
  <c r="J16"/>
  <c r="H10"/>
  <c r="F47"/>
  <c r="L11"/>
  <c r="D47"/>
  <c r="D39"/>
  <c r="D13"/>
  <c r="L43"/>
  <c r="L33"/>
  <c r="L29"/>
  <c r="L19"/>
  <c r="L22"/>
  <c r="L23"/>
  <c r="L26"/>
  <c r="L30"/>
  <c r="L31"/>
  <c r="L36"/>
  <c r="L44"/>
  <c r="F49" l="1"/>
  <c r="L42"/>
  <c r="D49"/>
  <c r="H13"/>
  <c r="H49" s="1"/>
  <c r="J10"/>
  <c r="L12"/>
  <c r="L17"/>
  <c r="L18"/>
  <c r="L34"/>
  <c r="L37"/>
  <c r="L16"/>
  <c r="L20"/>
  <c r="L24"/>
  <c r="L28"/>
  <c r="L32"/>
  <c r="L46"/>
  <c r="L21"/>
  <c r="L35"/>
  <c r="L25"/>
  <c r="L38"/>
  <c r="L27"/>
  <c r="J13" l="1"/>
  <c r="J49" s="1"/>
  <c r="L10"/>
  <c r="L39"/>
  <c r="L47"/>
  <c r="L9"/>
  <c r="L13" l="1"/>
  <c r="L49" s="1"/>
</calcChain>
</file>

<file path=xl/sharedStrings.xml><?xml version="1.0" encoding="utf-8"?>
<sst xmlns="http://schemas.openxmlformats.org/spreadsheetml/2006/main" count="46" uniqueCount="42">
  <si>
    <t>RELAÇÃO ANUAL POR TIPO DE PROGRAMA</t>
  </si>
  <si>
    <t>TOTAL</t>
  </si>
  <si>
    <t>Programa: Apoio Administrativo</t>
  </si>
  <si>
    <t>0002 - Gestão Administrativa</t>
  </si>
  <si>
    <t>9999 - Reserva de Contingência</t>
  </si>
  <si>
    <t>Total dos Programas</t>
  </si>
  <si>
    <t>Programa: Finalístico</t>
  </si>
  <si>
    <t>0003 - Administração da Receitas</t>
  </si>
  <si>
    <t>0006 - Gestão do Ensino Fundamental</t>
  </si>
  <si>
    <t>0007 - Gestão do Ensino Infantil</t>
  </si>
  <si>
    <t>0008 - Gestão de Infraestrutura</t>
  </si>
  <si>
    <t>0009 - Ações de Fomento ao Turismo</t>
  </si>
  <si>
    <t>0011 - Atenção em Saúde Hospitalar Ambulatorial Especializada</t>
  </si>
  <si>
    <t>0012 - Assistência em Saúde Básica Vigilância Farmacêutica</t>
  </si>
  <si>
    <t xml:space="preserve">0014 - Proteção Social Especial </t>
  </si>
  <si>
    <t>0015 - Desenvolvimento Social Geral</t>
  </si>
  <si>
    <t>0016 - Proteção Social Básica</t>
  </si>
  <si>
    <t>0017 - Atenção ao Dependente Qúimico</t>
  </si>
  <si>
    <t>0018 - Apoio Habitacional</t>
  </si>
  <si>
    <t>0019 - Fomento Agrícola</t>
  </si>
  <si>
    <t>0020 - Fomento a Pecuária0</t>
  </si>
  <si>
    <t>0021 - Apoio ao Desenvolvimento da Agricultura Familiar</t>
  </si>
  <si>
    <t>0022 - Segurança Pública</t>
  </si>
  <si>
    <t>0023 - Defesa Civil</t>
  </si>
  <si>
    <t>0024 - Gestão do Meio /ambiente</t>
  </si>
  <si>
    <t>0025 - Atenção aos Direitos da Pessoa Idosa</t>
  </si>
  <si>
    <t>0026 - Apoio ao Esporte Amador</t>
  </si>
  <si>
    <t>0027 - Fomento a Cultura</t>
  </si>
  <si>
    <t>0029 - Gestão de Ensino Jovens e Adultos</t>
  </si>
  <si>
    <t>0030 - Gestão da Educação Especial</t>
  </si>
  <si>
    <t>Programa: Apoio a Políticas Públicas</t>
  </si>
  <si>
    <t>0001 - Ações do Poder Legislativo</t>
  </si>
  <si>
    <t>0005 - Gestão Política do Desenvolvimento Econômico</t>
  </si>
  <si>
    <t>0010 - Gestão de Saúde</t>
  </si>
  <si>
    <t>0028 - Gestão Administrativa da Previdência Municipal</t>
  </si>
  <si>
    <t>0004 - Operações Especiais</t>
  </si>
  <si>
    <t>Total Geral</t>
  </si>
  <si>
    <t>0013 - Atenção a Criança e ao Adolescente</t>
  </si>
  <si>
    <t>PLANO PLURIANUAL 2018/2021</t>
  </si>
  <si>
    <t>7777 - Reserva do RPPS</t>
  </si>
  <si>
    <t>DEMONSTRATIVOS CONSOLIDADOS</t>
  </si>
  <si>
    <r>
      <t xml:space="preserve">                              </t>
    </r>
    <r>
      <rPr>
        <b/>
        <i/>
        <sz val="9"/>
        <color theme="0"/>
        <rFont val="Calibri"/>
        <family val="2"/>
      </rPr>
      <t>ESTADO DO RIO DE JANEIRO</t>
    </r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</si>
</sst>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5"/>
      <color indexed="8"/>
      <name val="Calibri"/>
      <family val="2"/>
    </font>
    <font>
      <sz val="13"/>
      <color indexed="8"/>
      <name val="Calibri"/>
      <family val="2"/>
    </font>
    <font>
      <sz val="11"/>
      <color theme="0"/>
      <name val="Calibri"/>
      <family val="2"/>
      <scheme val="minor"/>
    </font>
    <font>
      <b/>
      <i/>
      <sz val="9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Border="1"/>
    <xf numFmtId="0" fontId="4" fillId="0" borderId="0" xfId="0" applyFont="1" applyAlignment="1">
      <alignment horizontal="center"/>
    </xf>
    <xf numFmtId="0" fontId="5" fillId="3" borderId="0" xfId="0" applyFont="1" applyFill="1"/>
    <xf numFmtId="43" fontId="2" fillId="2" borderId="4" xfId="1" applyFont="1" applyFill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43" fontId="0" fillId="0" borderId="4" xfId="1" applyFont="1" applyBorder="1" applyAlignment="1">
      <alignment horizontal="right"/>
    </xf>
    <xf numFmtId="0" fontId="0" fillId="0" borderId="0" xfId="0" applyAlignment="1">
      <alignment horizontal="center"/>
    </xf>
    <xf numFmtId="0" fontId="2" fillId="2" borderId="4" xfId="0" applyFont="1" applyFill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view3D>
      <c:depthPercent val="100"/>
      <c:rAngAx val="1"/>
    </c:view3D>
    <c:sideWall>
      <c:spPr>
        <a:noFill/>
      </c:spPr>
    </c:sideWall>
    <c:backWall>
      <c:spPr>
        <a:noFill/>
      </c:spPr>
    </c:backWall>
    <c:plotArea>
      <c:layout>
        <c:manualLayout>
          <c:layoutTarget val="inner"/>
          <c:xMode val="edge"/>
          <c:yMode val="edge"/>
          <c:x val="0.17817503744235366"/>
          <c:y val="7.4548702245552628E-2"/>
          <c:w val="0.82182496255764659"/>
          <c:h val="0.8326195683872849"/>
        </c:manualLayout>
      </c:layout>
      <c:bar3DChart>
        <c:barDir val="col"/>
        <c:grouping val="stacked"/>
        <c:ser>
          <c:idx val="0"/>
          <c:order val="0"/>
          <c:spPr>
            <a:solidFill>
              <a:schemeClr val="tx1">
                <a:lumMod val="65000"/>
                <a:lumOff val="35000"/>
              </a:schemeClr>
            </a:solidFill>
          </c:spPr>
          <c:cat>
            <c:numLit>
              <c:formatCode>General</c:formatCode>
              <c:ptCount val="4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</c:numLit>
          </c:cat>
          <c:val>
            <c:numRef>
              <c:f>Plan1!$D$49:$K$49</c:f>
              <c:numCache>
                <c:formatCode>_(* #,##0.00_);_(* \(#,##0.00\);_(* "-"??_);_(@_)</c:formatCode>
                <c:ptCount val="8"/>
                <c:pt idx="0">
                  <c:v>90056796.980000004</c:v>
                </c:pt>
                <c:pt idx="2">
                  <c:v>95721366.508441985</c:v>
                </c:pt>
                <c:pt idx="4">
                  <c:v>101742243.64909798</c:v>
                </c:pt>
                <c:pt idx="6">
                  <c:v>105024648.24500588</c:v>
                </c:pt>
              </c:numCache>
            </c:numRef>
          </c:val>
        </c:ser>
        <c:ser>
          <c:idx val="1"/>
          <c:order val="1"/>
          <c:tx>
            <c:v>2</c:v>
          </c:tx>
          <c:dPt>
            <c:idx val="0"/>
            <c:spPr>
              <a:solidFill>
                <a:schemeClr val="tx1">
                  <a:lumMod val="65000"/>
                  <a:lumOff val="35000"/>
                </a:schemeClr>
              </a:solidFill>
            </c:spPr>
          </c:dPt>
          <c:cat>
            <c:numLit>
              <c:formatCode>General</c:formatCode>
              <c:ptCount val="4"/>
              <c:pt idx="0">
                <c:v>2018</c:v>
              </c:pt>
              <c:pt idx="1">
                <c:v>2019</c:v>
              </c:pt>
              <c:pt idx="2">
                <c:v>2020</c:v>
              </c:pt>
              <c:pt idx="3">
                <c:v>2021</c:v>
              </c:pt>
            </c:numLit>
          </c:cat>
          <c:val>
            <c:numLit>
              <c:formatCode>General</c:formatCode>
              <c:ptCount val="1"/>
              <c:pt idx="0">
                <c:v>2019</c:v>
              </c:pt>
            </c:numLit>
          </c:val>
        </c:ser>
        <c:dLbls/>
        <c:shape val="box"/>
        <c:axId val="74281344"/>
        <c:axId val="74282880"/>
        <c:axId val="0"/>
      </c:bar3DChart>
      <c:catAx>
        <c:axId val="74281344"/>
        <c:scaling>
          <c:orientation val="minMax"/>
        </c:scaling>
        <c:delete val="1"/>
        <c:axPos val="b"/>
        <c:numFmt formatCode="General" sourceLinked="1"/>
        <c:tickLblPos val="none"/>
        <c:crossAx val="74282880"/>
        <c:crosses val="autoZero"/>
        <c:auto val="1"/>
        <c:lblAlgn val="ctr"/>
        <c:lblOffset val="100"/>
      </c:catAx>
      <c:valAx>
        <c:axId val="74282880"/>
        <c:scaling>
          <c:orientation val="minMax"/>
        </c:scaling>
        <c:axPos val="l"/>
        <c:majorGridlines/>
        <c:numFmt formatCode="_(* #,##0.00_);_(* \(#,##0.00\);_(* &quot;-&quot;??_);_(@_)" sourceLinked="1"/>
        <c:tickLblPos val="nextTo"/>
        <c:crossAx val="74281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printSettings>
    <c:headerFooter/>
    <c:pageMargins b="0.78740157499999996" l="0.511811024" r="0.511811024" t="0.78740157499999996" header="0.31496062000000014" footer="0.3149606200000001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51</xdr:row>
      <xdr:rowOff>171450</xdr:rowOff>
    </xdr:from>
    <xdr:to>
      <xdr:col>10</xdr:col>
      <xdr:colOff>57150</xdr:colOff>
      <xdr:row>66</xdr:row>
      <xdr:rowOff>57150</xdr:rowOff>
    </xdr:to>
    <xdr:graphicFrame macro="">
      <xdr:nvGraphicFramePr>
        <xdr:cNvPr id="102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400049</xdr:colOff>
      <xdr:row>64</xdr:row>
      <xdr:rowOff>180975</xdr:rowOff>
    </xdr:from>
    <xdr:to>
      <xdr:col>8</xdr:col>
      <xdr:colOff>295274</xdr:colOff>
      <xdr:row>66</xdr:row>
      <xdr:rowOff>28575</xdr:rowOff>
    </xdr:to>
    <xdr:sp macro="" textlink="">
      <xdr:nvSpPr>
        <xdr:cNvPr id="9" name="CaixaDeTexto 8"/>
        <xdr:cNvSpPr txBox="1"/>
      </xdr:nvSpPr>
      <xdr:spPr>
        <a:xfrm>
          <a:off x="6619874" y="13306425"/>
          <a:ext cx="50482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/>
            <a:t>2021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0.21186</cdr:x>
      <cdr:y>0.91146</cdr:y>
    </cdr:from>
    <cdr:to>
      <cdr:x>0.29802</cdr:x>
      <cdr:y>0.97743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428750" y="2500313"/>
          <a:ext cx="5810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0.22881</cdr:x>
      <cdr:y>0.91146</cdr:y>
    </cdr:from>
    <cdr:to>
      <cdr:x>0.30367</cdr:x>
      <cdr:y>0.99306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1543039" y="2500305"/>
          <a:ext cx="504833" cy="2238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/>
            <a:t>2018</a:t>
          </a:r>
        </a:p>
      </cdr:txBody>
    </cdr:sp>
  </cdr:relSizeAnchor>
  <cdr:relSizeAnchor xmlns:cdr="http://schemas.openxmlformats.org/drawingml/2006/chartDrawing">
    <cdr:from>
      <cdr:x>0.4096</cdr:x>
      <cdr:y>0.91493</cdr:y>
    </cdr:from>
    <cdr:to>
      <cdr:x>0.48023</cdr:x>
      <cdr:y>0.98438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2762250" y="2509838"/>
          <a:ext cx="476250" cy="190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/>
            <a:t>2019</a:t>
          </a:r>
        </a:p>
      </cdr:txBody>
    </cdr:sp>
  </cdr:relSizeAnchor>
  <cdr:relSizeAnchor xmlns:cdr="http://schemas.openxmlformats.org/drawingml/2006/chartDrawing">
    <cdr:from>
      <cdr:x>0.59463</cdr:x>
      <cdr:y>0.91146</cdr:y>
    </cdr:from>
    <cdr:to>
      <cdr:x>0.67655</cdr:x>
      <cdr:y>0.99479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4010021" y="2500323"/>
          <a:ext cx="552444" cy="2285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100"/>
            <a:t>2020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2"/>
  </sheetPr>
  <dimension ref="A2:M70"/>
  <sheetViews>
    <sheetView tabSelected="1" workbookViewId="0">
      <selection activeCell="C2" sqref="C2"/>
    </sheetView>
  </sheetViews>
  <sheetFormatPr defaultRowHeight="15"/>
  <cols>
    <col min="3" max="3" width="38.42578125" customWidth="1"/>
  </cols>
  <sheetData>
    <row r="2" spans="1:13">
      <c r="A2" s="4" t="s">
        <v>41</v>
      </c>
      <c r="B2" s="4"/>
      <c r="C2" s="4"/>
    </row>
    <row r="3" spans="1:13" ht="19.5" customHeight="1">
      <c r="A3" s="7" t="s">
        <v>38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ht="17.25">
      <c r="A4" s="7" t="s">
        <v>40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7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19.5">
      <c r="A6" s="22" t="s">
        <v>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3" ht="19.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7" t="s">
        <v>2</v>
      </c>
      <c r="B8" s="18"/>
      <c r="C8" s="19"/>
      <c r="D8" s="20">
        <v>2018</v>
      </c>
      <c r="E8" s="20"/>
      <c r="F8" s="20">
        <v>2019</v>
      </c>
      <c r="G8" s="20"/>
      <c r="H8" s="20">
        <v>2020</v>
      </c>
      <c r="I8" s="20"/>
      <c r="J8" s="20">
        <v>2021</v>
      </c>
      <c r="K8" s="20"/>
      <c r="L8" s="20" t="s">
        <v>1</v>
      </c>
      <c r="M8" s="20"/>
    </row>
    <row r="9" spans="1:13">
      <c r="A9" s="11" t="s">
        <v>3</v>
      </c>
      <c r="B9" s="11"/>
      <c r="C9" s="11"/>
      <c r="D9" s="12">
        <v>18010004</v>
      </c>
      <c r="E9" s="12"/>
      <c r="F9" s="12">
        <v>19142830.25</v>
      </c>
      <c r="G9" s="12"/>
      <c r="H9" s="12">
        <v>20346917.460000001</v>
      </c>
      <c r="I9" s="12"/>
      <c r="J9" s="12">
        <v>21000253.02</v>
      </c>
      <c r="K9" s="12"/>
      <c r="L9" s="12">
        <f>D9+F9+H9+J9</f>
        <v>78500004.730000004</v>
      </c>
      <c r="M9" s="12"/>
    </row>
    <row r="10" spans="1:13">
      <c r="A10" s="11" t="s">
        <v>35</v>
      </c>
      <c r="B10" s="11"/>
      <c r="C10" s="11"/>
      <c r="D10" s="12">
        <v>343000</v>
      </c>
      <c r="E10" s="12"/>
      <c r="F10" s="12">
        <f t="shared" ref="F10:F12" si="0">D10*6.29%+D10</f>
        <v>364574.7</v>
      </c>
      <c r="G10" s="12"/>
      <c r="H10" s="12">
        <f t="shared" ref="H10:H12" si="1">F10*6.29%+F10</f>
        <v>387506.44863</v>
      </c>
      <c r="I10" s="12"/>
      <c r="J10" s="12">
        <f t="shared" ref="J10:J12" si="2">H10*3.23%+H10</f>
        <v>400022.906920749</v>
      </c>
      <c r="K10" s="12"/>
      <c r="L10" s="12">
        <f>D10+F10+H10+J10</f>
        <v>1495104.0555507489</v>
      </c>
      <c r="M10" s="12"/>
    </row>
    <row r="11" spans="1:13">
      <c r="A11" s="11" t="s">
        <v>39</v>
      </c>
      <c r="B11" s="11"/>
      <c r="C11" s="11"/>
      <c r="D11" s="12">
        <v>7772028.9800000004</v>
      </c>
      <c r="E11" s="12"/>
      <c r="F11" s="12">
        <f t="shared" si="0"/>
        <v>8260889.6028420003</v>
      </c>
      <c r="G11" s="12"/>
      <c r="H11" s="12">
        <f t="shared" si="1"/>
        <v>8780499.558860762</v>
      </c>
      <c r="I11" s="12"/>
      <c r="J11" s="12">
        <f t="shared" si="2"/>
        <v>9064109.6946119647</v>
      </c>
      <c r="K11" s="12"/>
      <c r="L11" s="12">
        <f>D11+F11+H11+J11</f>
        <v>33877527.83631473</v>
      </c>
      <c r="M11" s="12"/>
    </row>
    <row r="12" spans="1:13">
      <c r="A12" s="11" t="s">
        <v>4</v>
      </c>
      <c r="B12" s="11"/>
      <c r="C12" s="11"/>
      <c r="D12" s="12">
        <v>900326.61</v>
      </c>
      <c r="E12" s="12"/>
      <c r="F12" s="12">
        <f t="shared" si="0"/>
        <v>956957.15376899997</v>
      </c>
      <c r="G12" s="12"/>
      <c r="H12" s="12">
        <f t="shared" si="1"/>
        <v>1017149.7587410701</v>
      </c>
      <c r="I12" s="12"/>
      <c r="J12" s="12">
        <f t="shared" si="2"/>
        <v>1050003.6959484066</v>
      </c>
      <c r="K12" s="12"/>
      <c r="L12" s="12">
        <f t="shared" ref="L12:L47" si="3">D12+F12+H12+J12</f>
        <v>3924437.2184584765</v>
      </c>
      <c r="M12" s="12"/>
    </row>
    <row r="13" spans="1:13">
      <c r="A13" s="14" t="s">
        <v>5</v>
      </c>
      <c r="B13" s="14"/>
      <c r="C13" s="14"/>
      <c r="D13" s="5">
        <f>SUM(D9:D12)</f>
        <v>27025359.59</v>
      </c>
      <c r="E13" s="5"/>
      <c r="F13" s="5">
        <f>SUM(F9:F12)</f>
        <v>28725251.706611</v>
      </c>
      <c r="G13" s="5"/>
      <c r="H13" s="5">
        <f>SUM(H9:H12)</f>
        <v>30532073.226231832</v>
      </c>
      <c r="I13" s="5"/>
      <c r="J13" s="5">
        <f>SUM(J9:J12)</f>
        <v>31514389.317481123</v>
      </c>
      <c r="K13" s="5"/>
      <c r="L13" s="5">
        <f>SUM(L9:L12)</f>
        <v>117797073.84032395</v>
      </c>
      <c r="M13" s="5"/>
    </row>
    <row r="14" spans="1:13">
      <c r="A14" s="15"/>
      <c r="B14" s="15"/>
      <c r="C14" s="15"/>
      <c r="D14" s="16"/>
      <c r="E14" s="16"/>
      <c r="F14" s="16"/>
      <c r="G14" s="16"/>
      <c r="H14" s="16"/>
      <c r="I14" s="16"/>
      <c r="J14" s="16"/>
      <c r="K14" s="16"/>
      <c r="L14" s="16"/>
      <c r="M14" s="16"/>
    </row>
    <row r="15" spans="1:13">
      <c r="A15" s="17" t="s">
        <v>6</v>
      </c>
      <c r="B15" s="18"/>
      <c r="C15" s="19"/>
      <c r="D15" s="20">
        <v>2018</v>
      </c>
      <c r="E15" s="20"/>
      <c r="F15" s="20">
        <v>2019</v>
      </c>
      <c r="G15" s="20"/>
      <c r="H15" s="20">
        <v>2020</v>
      </c>
      <c r="I15" s="20"/>
      <c r="J15" s="20">
        <v>2021</v>
      </c>
      <c r="K15" s="20"/>
      <c r="L15" s="20" t="s">
        <v>1</v>
      </c>
      <c r="M15" s="20"/>
    </row>
    <row r="16" spans="1:13">
      <c r="A16" s="11" t="s">
        <v>7</v>
      </c>
      <c r="B16" s="11"/>
      <c r="C16" s="11"/>
      <c r="D16" s="12">
        <v>44628</v>
      </c>
      <c r="E16" s="12"/>
      <c r="F16" s="12">
        <f t="shared" ref="F16:F38" si="4">D16*6.29%+D16</f>
        <v>47435.101199999997</v>
      </c>
      <c r="G16" s="12"/>
      <c r="H16" s="12">
        <f t="shared" ref="H16:H38" si="5">F16*6.29%+F16</f>
        <v>50418.769065479995</v>
      </c>
      <c r="I16" s="12"/>
      <c r="J16" s="12">
        <f t="shared" ref="J16:J38" si="6">H16*3.23%+H16</f>
        <v>52047.295306294996</v>
      </c>
      <c r="K16" s="12"/>
      <c r="L16" s="12">
        <f t="shared" si="3"/>
        <v>194529.165571775</v>
      </c>
      <c r="M16" s="12"/>
    </row>
    <row r="17" spans="1:13">
      <c r="A17" s="11" t="s">
        <v>8</v>
      </c>
      <c r="B17" s="11"/>
      <c r="C17" s="11"/>
      <c r="D17" s="12">
        <v>16582204</v>
      </c>
      <c r="E17" s="12"/>
      <c r="F17" s="12">
        <f t="shared" si="4"/>
        <v>17625224.6316</v>
      </c>
      <c r="G17" s="12"/>
      <c r="H17" s="12">
        <f t="shared" si="5"/>
        <v>18733851.26092764</v>
      </c>
      <c r="I17" s="12"/>
      <c r="J17" s="12">
        <f t="shared" si="6"/>
        <v>19338954.656655602</v>
      </c>
      <c r="K17" s="12"/>
      <c r="L17" s="12">
        <f t="shared" si="3"/>
        <v>72280234.549183249</v>
      </c>
      <c r="M17" s="12"/>
    </row>
    <row r="18" spans="1:13">
      <c r="A18" s="11" t="s">
        <v>9</v>
      </c>
      <c r="B18" s="11"/>
      <c r="C18" s="11"/>
      <c r="D18" s="12">
        <v>3011456</v>
      </c>
      <c r="E18" s="12"/>
      <c r="F18" s="12">
        <f t="shared" si="4"/>
        <v>3200876.5824000002</v>
      </c>
      <c r="G18" s="12"/>
      <c r="H18" s="12">
        <f t="shared" si="5"/>
        <v>3402211.7194329603</v>
      </c>
      <c r="I18" s="12"/>
      <c r="J18" s="12">
        <f t="shared" si="6"/>
        <v>3512103.157970645</v>
      </c>
      <c r="K18" s="12"/>
      <c r="L18" s="12">
        <f t="shared" si="3"/>
        <v>13126647.459803604</v>
      </c>
      <c r="M18" s="12"/>
    </row>
    <row r="19" spans="1:13">
      <c r="A19" s="11" t="s">
        <v>10</v>
      </c>
      <c r="B19" s="11"/>
      <c r="C19" s="11"/>
      <c r="D19" s="12">
        <v>6385900</v>
      </c>
      <c r="E19" s="12"/>
      <c r="F19" s="12">
        <f t="shared" si="4"/>
        <v>6787573.1100000003</v>
      </c>
      <c r="G19" s="12"/>
      <c r="H19" s="12">
        <f t="shared" si="5"/>
        <v>7214511.4586190004</v>
      </c>
      <c r="I19" s="12"/>
      <c r="J19" s="12">
        <f t="shared" si="6"/>
        <v>7447540.1787323942</v>
      </c>
      <c r="K19" s="12"/>
      <c r="L19" s="12">
        <f t="shared" si="3"/>
        <v>27835524.747351393</v>
      </c>
      <c r="M19" s="12"/>
    </row>
    <row r="20" spans="1:13">
      <c r="A20" s="11" t="s">
        <v>11</v>
      </c>
      <c r="B20" s="11"/>
      <c r="C20" s="11"/>
      <c r="D20" s="12">
        <v>663000</v>
      </c>
      <c r="E20" s="12"/>
      <c r="F20" s="12">
        <f t="shared" si="4"/>
        <v>704702.7</v>
      </c>
      <c r="G20" s="12"/>
      <c r="H20" s="12">
        <f t="shared" si="5"/>
        <v>749028.49982999999</v>
      </c>
      <c r="I20" s="12"/>
      <c r="J20" s="12">
        <f t="shared" si="6"/>
        <v>773222.12037450902</v>
      </c>
      <c r="K20" s="12"/>
      <c r="L20" s="12">
        <f t="shared" si="3"/>
        <v>2889953.320204509</v>
      </c>
      <c r="M20" s="12"/>
    </row>
    <row r="21" spans="1:13">
      <c r="A21" s="11" t="s">
        <v>12</v>
      </c>
      <c r="B21" s="11"/>
      <c r="C21" s="11"/>
      <c r="D21" s="12">
        <v>7223000</v>
      </c>
      <c r="E21" s="12"/>
      <c r="F21" s="12">
        <f t="shared" si="4"/>
        <v>7677326.7000000002</v>
      </c>
      <c r="G21" s="12"/>
      <c r="H21" s="12">
        <f t="shared" si="5"/>
        <v>8160230.5494300006</v>
      </c>
      <c r="I21" s="12"/>
      <c r="J21" s="12">
        <f t="shared" si="6"/>
        <v>8423805.9961765893</v>
      </c>
      <c r="K21" s="12"/>
      <c r="L21" s="12">
        <f t="shared" si="3"/>
        <v>31484363.24560659</v>
      </c>
      <c r="M21" s="12"/>
    </row>
    <row r="22" spans="1:13">
      <c r="A22" s="11" t="s">
        <v>13</v>
      </c>
      <c r="B22" s="11"/>
      <c r="C22" s="11"/>
      <c r="D22" s="12">
        <v>6266145</v>
      </c>
      <c r="E22" s="12"/>
      <c r="F22" s="12">
        <f t="shared" si="4"/>
        <v>6660285.5204999996</v>
      </c>
      <c r="G22" s="12"/>
      <c r="H22" s="12">
        <f t="shared" si="5"/>
        <v>7079217.4797394499</v>
      </c>
      <c r="I22" s="12"/>
      <c r="J22" s="12">
        <f t="shared" si="6"/>
        <v>7307876.2043350339</v>
      </c>
      <c r="K22" s="12"/>
      <c r="L22" s="12">
        <f t="shared" si="3"/>
        <v>27313524.204574484</v>
      </c>
      <c r="M22" s="12"/>
    </row>
    <row r="23" spans="1:13">
      <c r="A23" s="11" t="s">
        <v>37</v>
      </c>
      <c r="B23" s="11"/>
      <c r="C23" s="11"/>
      <c r="D23" s="12">
        <v>76000</v>
      </c>
      <c r="E23" s="12"/>
      <c r="F23" s="12">
        <f t="shared" si="4"/>
        <v>80780.399999999994</v>
      </c>
      <c r="G23" s="12"/>
      <c r="H23" s="12">
        <f t="shared" si="5"/>
        <v>85861.48715999999</v>
      </c>
      <c r="I23" s="12"/>
      <c r="J23" s="12">
        <f t="shared" si="6"/>
        <v>88634.813195267983</v>
      </c>
      <c r="K23" s="12"/>
      <c r="L23" s="12">
        <f t="shared" si="3"/>
        <v>331276.70035526797</v>
      </c>
      <c r="M23" s="12"/>
    </row>
    <row r="24" spans="1:13">
      <c r="A24" s="11" t="s">
        <v>14</v>
      </c>
      <c r="B24" s="11"/>
      <c r="C24" s="11"/>
      <c r="D24" s="12">
        <v>224380</v>
      </c>
      <c r="E24" s="12"/>
      <c r="F24" s="12">
        <f t="shared" si="4"/>
        <v>238493.50200000001</v>
      </c>
      <c r="G24" s="12"/>
      <c r="H24" s="12">
        <f t="shared" si="5"/>
        <v>253494.74327580002</v>
      </c>
      <c r="I24" s="12"/>
      <c r="J24" s="12">
        <f t="shared" si="6"/>
        <v>261682.62348360836</v>
      </c>
      <c r="K24" s="12"/>
      <c r="L24" s="12">
        <f t="shared" si="3"/>
        <v>978050.86875940836</v>
      </c>
      <c r="M24" s="12"/>
    </row>
    <row r="25" spans="1:13">
      <c r="A25" s="11" t="s">
        <v>15</v>
      </c>
      <c r="B25" s="11"/>
      <c r="C25" s="11"/>
      <c r="D25" s="12">
        <v>319900</v>
      </c>
      <c r="E25" s="12"/>
      <c r="F25" s="12">
        <f t="shared" si="4"/>
        <v>340021.71</v>
      </c>
      <c r="G25" s="12"/>
      <c r="H25" s="12">
        <f t="shared" si="5"/>
        <v>361409.07555900002</v>
      </c>
      <c r="I25" s="12"/>
      <c r="J25" s="12">
        <f t="shared" si="6"/>
        <v>373082.58869955572</v>
      </c>
      <c r="K25" s="12"/>
      <c r="L25" s="12">
        <f t="shared" si="3"/>
        <v>1394413.3742585557</v>
      </c>
      <c r="M25" s="12"/>
    </row>
    <row r="26" spans="1:13">
      <c r="A26" s="11" t="s">
        <v>16</v>
      </c>
      <c r="B26" s="11"/>
      <c r="C26" s="11"/>
      <c r="D26" s="12">
        <v>350980</v>
      </c>
      <c r="E26" s="12"/>
      <c r="F26" s="12">
        <f t="shared" si="4"/>
        <v>373056.64199999999</v>
      </c>
      <c r="G26" s="12"/>
      <c r="H26" s="12">
        <f t="shared" si="5"/>
        <v>396521.9047818</v>
      </c>
      <c r="I26" s="12"/>
      <c r="J26" s="12">
        <f t="shared" si="6"/>
        <v>409329.56230625213</v>
      </c>
      <c r="K26" s="12"/>
      <c r="L26" s="12">
        <f t="shared" si="3"/>
        <v>1529888.1090880521</v>
      </c>
      <c r="M26" s="12"/>
    </row>
    <row r="27" spans="1:13">
      <c r="A27" s="11" t="s">
        <v>17</v>
      </c>
      <c r="B27" s="11"/>
      <c r="C27" s="11"/>
      <c r="D27" s="12">
        <v>40000</v>
      </c>
      <c r="E27" s="12"/>
      <c r="F27" s="12">
        <f t="shared" si="4"/>
        <v>42516</v>
      </c>
      <c r="G27" s="12"/>
      <c r="H27" s="12">
        <f t="shared" si="5"/>
        <v>45190.256399999998</v>
      </c>
      <c r="I27" s="12"/>
      <c r="J27" s="12">
        <f t="shared" si="6"/>
        <v>46649.901681719995</v>
      </c>
      <c r="K27" s="12"/>
      <c r="L27" s="12">
        <f t="shared" si="3"/>
        <v>174356.15808172</v>
      </c>
      <c r="M27" s="12"/>
    </row>
    <row r="28" spans="1:13">
      <c r="A28" s="11" t="s">
        <v>18</v>
      </c>
      <c r="B28" s="11"/>
      <c r="C28" s="11"/>
      <c r="D28" s="12">
        <v>40000</v>
      </c>
      <c r="E28" s="12"/>
      <c r="F28" s="12">
        <f t="shared" si="4"/>
        <v>42516</v>
      </c>
      <c r="G28" s="12"/>
      <c r="H28" s="12">
        <f t="shared" si="5"/>
        <v>45190.256399999998</v>
      </c>
      <c r="I28" s="12"/>
      <c r="J28" s="12">
        <f t="shared" si="6"/>
        <v>46649.901681719995</v>
      </c>
      <c r="K28" s="12"/>
      <c r="L28" s="12">
        <f t="shared" si="3"/>
        <v>174356.15808172</v>
      </c>
      <c r="M28" s="12"/>
    </row>
    <row r="29" spans="1:13">
      <c r="A29" s="11" t="s">
        <v>19</v>
      </c>
      <c r="B29" s="11"/>
      <c r="C29" s="11"/>
      <c r="D29" s="12">
        <v>80000</v>
      </c>
      <c r="E29" s="12"/>
      <c r="F29" s="12">
        <f t="shared" si="4"/>
        <v>85032</v>
      </c>
      <c r="G29" s="12"/>
      <c r="H29" s="12">
        <f t="shared" si="5"/>
        <v>90380.512799999997</v>
      </c>
      <c r="I29" s="12"/>
      <c r="J29" s="12">
        <f t="shared" si="6"/>
        <v>93299.803363439991</v>
      </c>
      <c r="K29" s="12"/>
      <c r="L29" s="12">
        <f t="shared" si="3"/>
        <v>348712.31616344</v>
      </c>
      <c r="M29" s="12"/>
    </row>
    <row r="30" spans="1:13">
      <c r="A30" s="11" t="s">
        <v>20</v>
      </c>
      <c r="B30" s="11"/>
      <c r="C30" s="11"/>
      <c r="D30" s="12">
        <v>15000</v>
      </c>
      <c r="E30" s="12"/>
      <c r="F30" s="12">
        <f t="shared" si="4"/>
        <v>15943.5</v>
      </c>
      <c r="G30" s="12"/>
      <c r="H30" s="12">
        <f t="shared" si="5"/>
        <v>16946.346150000001</v>
      </c>
      <c r="I30" s="12"/>
      <c r="J30" s="12">
        <f t="shared" si="6"/>
        <v>17493.713130645003</v>
      </c>
      <c r="K30" s="12"/>
      <c r="L30" s="12">
        <f t="shared" si="3"/>
        <v>65383.559280645</v>
      </c>
      <c r="M30" s="12"/>
    </row>
    <row r="31" spans="1:13">
      <c r="A31" s="11" t="s">
        <v>21</v>
      </c>
      <c r="B31" s="11"/>
      <c r="C31" s="11"/>
      <c r="D31" s="12">
        <v>798000</v>
      </c>
      <c r="E31" s="12"/>
      <c r="F31" s="12">
        <f t="shared" si="4"/>
        <v>848194.2</v>
      </c>
      <c r="G31" s="12"/>
      <c r="H31" s="12">
        <f t="shared" si="5"/>
        <v>901545.61517999996</v>
      </c>
      <c r="I31" s="12"/>
      <c r="J31" s="12">
        <f t="shared" si="6"/>
        <v>930665.53855031391</v>
      </c>
      <c r="K31" s="12"/>
      <c r="L31" s="12">
        <f t="shared" si="3"/>
        <v>3478405.3537303139</v>
      </c>
      <c r="M31" s="12"/>
    </row>
    <row r="32" spans="1:13">
      <c r="A32" s="11" t="s">
        <v>22</v>
      </c>
      <c r="B32" s="11"/>
      <c r="C32" s="11"/>
      <c r="D32" s="12">
        <v>86000</v>
      </c>
      <c r="E32" s="12"/>
      <c r="F32" s="12">
        <f t="shared" si="4"/>
        <v>91409.4</v>
      </c>
      <c r="G32" s="12"/>
      <c r="H32" s="12">
        <f t="shared" si="5"/>
        <v>97159.051259999993</v>
      </c>
      <c r="I32" s="12"/>
      <c r="J32" s="12">
        <f t="shared" si="6"/>
        <v>100297.28861569799</v>
      </c>
      <c r="K32" s="12"/>
      <c r="L32" s="12">
        <f t="shared" si="3"/>
        <v>374865.739875698</v>
      </c>
      <c r="M32" s="12"/>
    </row>
    <row r="33" spans="1:13">
      <c r="A33" s="11" t="s">
        <v>23</v>
      </c>
      <c r="B33" s="11"/>
      <c r="C33" s="11"/>
      <c r="D33" s="12">
        <v>1000</v>
      </c>
      <c r="E33" s="12"/>
      <c r="F33" s="12">
        <f t="shared" si="4"/>
        <v>1062.9000000000001</v>
      </c>
      <c r="G33" s="12"/>
      <c r="H33" s="12">
        <f t="shared" si="5"/>
        <v>1129.7564100000002</v>
      </c>
      <c r="I33" s="12"/>
      <c r="J33" s="12">
        <f t="shared" si="6"/>
        <v>1166.2475420430003</v>
      </c>
      <c r="K33" s="12"/>
      <c r="L33" s="12">
        <f t="shared" si="3"/>
        <v>4358.9039520430006</v>
      </c>
      <c r="M33" s="12"/>
    </row>
    <row r="34" spans="1:13">
      <c r="A34" s="11" t="s">
        <v>24</v>
      </c>
      <c r="B34" s="11"/>
      <c r="C34" s="11"/>
      <c r="D34" s="12">
        <v>545000</v>
      </c>
      <c r="E34" s="12"/>
      <c r="F34" s="12">
        <f t="shared" si="4"/>
        <v>579280.5</v>
      </c>
      <c r="G34" s="12"/>
      <c r="H34" s="12">
        <f t="shared" si="5"/>
        <v>615717.24344999995</v>
      </c>
      <c r="I34" s="12"/>
      <c r="J34" s="12">
        <f t="shared" si="6"/>
        <v>635604.91041343496</v>
      </c>
      <c r="K34" s="12"/>
      <c r="L34" s="12">
        <f t="shared" si="3"/>
        <v>2375602.6538634347</v>
      </c>
      <c r="M34" s="12"/>
    </row>
    <row r="35" spans="1:13">
      <c r="A35" s="11" t="s">
        <v>25</v>
      </c>
      <c r="B35" s="11"/>
      <c r="C35" s="11"/>
      <c r="D35" s="12">
        <v>24000</v>
      </c>
      <c r="E35" s="12"/>
      <c r="F35" s="12">
        <f t="shared" si="4"/>
        <v>25509.599999999999</v>
      </c>
      <c r="G35" s="12"/>
      <c r="H35" s="12">
        <f t="shared" si="5"/>
        <v>27114.153839999999</v>
      </c>
      <c r="I35" s="12"/>
      <c r="J35" s="12">
        <f t="shared" si="6"/>
        <v>27989.941009031998</v>
      </c>
      <c r="K35" s="12"/>
      <c r="L35" s="12">
        <f t="shared" si="3"/>
        <v>104613.69484903199</v>
      </c>
      <c r="M35" s="12"/>
    </row>
    <row r="36" spans="1:13">
      <c r="A36" s="11" t="s">
        <v>26</v>
      </c>
      <c r="B36" s="11"/>
      <c r="C36" s="11"/>
      <c r="D36" s="12">
        <v>86100</v>
      </c>
      <c r="E36" s="12"/>
      <c r="F36" s="12">
        <f t="shared" si="4"/>
        <v>91515.69</v>
      </c>
      <c r="G36" s="12"/>
      <c r="H36" s="12">
        <f t="shared" si="5"/>
        <v>97272.026901000005</v>
      </c>
      <c r="I36" s="12"/>
      <c r="J36" s="12">
        <f t="shared" si="6"/>
        <v>100413.91336990231</v>
      </c>
      <c r="K36" s="12"/>
      <c r="L36" s="12">
        <f t="shared" si="3"/>
        <v>375301.6302709023</v>
      </c>
      <c r="M36" s="12"/>
    </row>
    <row r="37" spans="1:13">
      <c r="A37" s="11" t="s">
        <v>28</v>
      </c>
      <c r="B37" s="11"/>
      <c r="C37" s="11"/>
      <c r="D37" s="12">
        <v>295400</v>
      </c>
      <c r="E37" s="12"/>
      <c r="F37" s="12">
        <f t="shared" si="4"/>
        <v>313980.65999999997</v>
      </c>
      <c r="G37" s="12"/>
      <c r="H37" s="12">
        <f t="shared" si="5"/>
        <v>333730.04351399996</v>
      </c>
      <c r="I37" s="12"/>
      <c r="J37" s="12">
        <f t="shared" si="6"/>
        <v>344509.52391950216</v>
      </c>
      <c r="K37" s="12"/>
      <c r="L37" s="12">
        <f t="shared" si="3"/>
        <v>1287620.2274335022</v>
      </c>
      <c r="M37" s="12"/>
    </row>
    <row r="38" spans="1:13">
      <c r="A38" s="11" t="s">
        <v>29</v>
      </c>
      <c r="B38" s="11"/>
      <c r="C38" s="11"/>
      <c r="D38" s="12">
        <v>40000</v>
      </c>
      <c r="E38" s="12"/>
      <c r="F38" s="12">
        <f t="shared" si="4"/>
        <v>42516</v>
      </c>
      <c r="G38" s="12"/>
      <c r="H38" s="12">
        <f t="shared" si="5"/>
        <v>45190.256399999998</v>
      </c>
      <c r="I38" s="12"/>
      <c r="J38" s="12">
        <f t="shared" si="6"/>
        <v>46649.901681719995</v>
      </c>
      <c r="K38" s="12"/>
      <c r="L38" s="12">
        <f t="shared" si="3"/>
        <v>174356.15808172</v>
      </c>
      <c r="M38" s="12"/>
    </row>
    <row r="39" spans="1:13">
      <c r="A39" s="14" t="s">
        <v>5</v>
      </c>
      <c r="B39" s="14"/>
      <c r="C39" s="14"/>
      <c r="D39" s="5">
        <f>SUM(D16:D38)</f>
        <v>43198093</v>
      </c>
      <c r="E39" s="5"/>
      <c r="F39" s="5">
        <f>SUM(F16:F38)</f>
        <v>45915253.049699984</v>
      </c>
      <c r="G39" s="5"/>
      <c r="H39" s="5">
        <f>SUM(H16:H38)</f>
        <v>48803322.466526121</v>
      </c>
      <c r="I39" s="5"/>
      <c r="J39" s="5">
        <f>SUM(J16:J38)</f>
        <v>50379669.782194935</v>
      </c>
      <c r="K39" s="5"/>
      <c r="L39" s="5">
        <f>SUM(L16:L38)</f>
        <v>188296338.29842106</v>
      </c>
      <c r="M39" s="5"/>
    </row>
    <row r="40" spans="1:13">
      <c r="A40" s="15"/>
      <c r="B40" s="15"/>
      <c r="C40" s="15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3">
      <c r="A41" s="17" t="s">
        <v>30</v>
      </c>
      <c r="B41" s="18"/>
      <c r="C41" s="19"/>
      <c r="D41" s="20">
        <v>2018</v>
      </c>
      <c r="E41" s="20"/>
      <c r="F41" s="20">
        <v>2019</v>
      </c>
      <c r="G41" s="20"/>
      <c r="H41" s="20">
        <v>2020</v>
      </c>
      <c r="I41" s="20"/>
      <c r="J41" s="20">
        <v>2021</v>
      </c>
      <c r="K41" s="20"/>
      <c r="L41" s="20" t="s">
        <v>1</v>
      </c>
      <c r="M41" s="20"/>
    </row>
    <row r="42" spans="1:13">
      <c r="A42" s="11" t="s">
        <v>31</v>
      </c>
      <c r="B42" s="11"/>
      <c r="C42" s="11"/>
      <c r="D42" s="12">
        <v>3780247.39</v>
      </c>
      <c r="E42" s="12"/>
      <c r="F42" s="12">
        <f t="shared" ref="F42:F46" si="7">D42*6.29%+D42</f>
        <v>4018024.9508310002</v>
      </c>
      <c r="G42" s="12"/>
      <c r="H42" s="12">
        <f t="shared" ref="H42:H46" si="8">F42*6.29%+F42</f>
        <v>4270758.7202382702</v>
      </c>
      <c r="I42" s="12"/>
      <c r="J42" s="12">
        <f t="shared" ref="J42:J46" si="9">H42*3.23%+H42</f>
        <v>4408704.2269019661</v>
      </c>
      <c r="K42" s="12"/>
      <c r="L42" s="12">
        <f t="shared" si="3"/>
        <v>16477735.287971236</v>
      </c>
      <c r="M42" s="12"/>
    </row>
    <row r="43" spans="1:13">
      <c r="A43" s="11" t="s">
        <v>32</v>
      </c>
      <c r="B43" s="11"/>
      <c r="C43" s="11"/>
      <c r="D43" s="12">
        <v>19200</v>
      </c>
      <c r="E43" s="12"/>
      <c r="F43" s="12">
        <f t="shared" si="7"/>
        <v>20407.68</v>
      </c>
      <c r="G43" s="12"/>
      <c r="H43" s="12">
        <f t="shared" si="8"/>
        <v>21691.323071999999</v>
      </c>
      <c r="I43" s="12"/>
      <c r="J43" s="12">
        <f t="shared" si="9"/>
        <v>22391.9528072256</v>
      </c>
      <c r="K43" s="12"/>
      <c r="L43" s="12">
        <f t="shared" si="3"/>
        <v>83690.955879225599</v>
      </c>
      <c r="M43" s="12"/>
    </row>
    <row r="44" spans="1:13">
      <c r="A44" s="11" t="s">
        <v>33</v>
      </c>
      <c r="B44" s="11"/>
      <c r="C44" s="11"/>
      <c r="D44" s="12">
        <v>9310697</v>
      </c>
      <c r="E44" s="12"/>
      <c r="F44" s="12">
        <f t="shared" si="7"/>
        <v>9896339.8412999995</v>
      </c>
      <c r="G44" s="12"/>
      <c r="H44" s="12">
        <f t="shared" si="8"/>
        <v>10518819.61731777</v>
      </c>
      <c r="I44" s="12"/>
      <c r="J44" s="12">
        <f t="shared" si="9"/>
        <v>10858577.490957133</v>
      </c>
      <c r="K44" s="12"/>
      <c r="L44" s="12">
        <f t="shared" si="3"/>
        <v>40584433.949574903</v>
      </c>
      <c r="M44" s="12"/>
    </row>
    <row r="45" spans="1:13">
      <c r="A45" s="11" t="s">
        <v>27</v>
      </c>
      <c r="B45" s="11"/>
      <c r="C45" s="11"/>
      <c r="D45" s="12">
        <v>33200</v>
      </c>
      <c r="E45" s="12"/>
      <c r="F45" s="12">
        <f t="shared" si="7"/>
        <v>35288.28</v>
      </c>
      <c r="G45" s="12"/>
      <c r="H45" s="12">
        <f t="shared" si="8"/>
        <v>37507.912811999995</v>
      </c>
      <c r="I45" s="12"/>
      <c r="J45" s="12">
        <f t="shared" si="9"/>
        <v>38719.418395827597</v>
      </c>
      <c r="K45" s="12"/>
      <c r="L45" s="12">
        <f t="shared" ref="L45" si="10">D45+F45+H45+J45</f>
        <v>144715.61120782758</v>
      </c>
      <c r="M45" s="12"/>
    </row>
    <row r="46" spans="1:13">
      <c r="A46" s="11" t="s">
        <v>34</v>
      </c>
      <c r="B46" s="11"/>
      <c r="C46" s="11"/>
      <c r="D46" s="12">
        <v>6690000</v>
      </c>
      <c r="E46" s="12"/>
      <c r="F46" s="12">
        <f t="shared" si="7"/>
        <v>7110801</v>
      </c>
      <c r="G46" s="12"/>
      <c r="H46" s="12">
        <f t="shared" si="8"/>
        <v>7558070.3828999996</v>
      </c>
      <c r="I46" s="12"/>
      <c r="J46" s="12">
        <f t="shared" si="9"/>
        <v>7802196.0562676694</v>
      </c>
      <c r="K46" s="12"/>
      <c r="L46" s="12">
        <f t="shared" si="3"/>
        <v>29161067.439167671</v>
      </c>
      <c r="M46" s="12"/>
    </row>
    <row r="47" spans="1:13">
      <c r="A47" s="14" t="s">
        <v>5</v>
      </c>
      <c r="B47" s="14"/>
      <c r="C47" s="14"/>
      <c r="D47" s="5">
        <f>SUM(D42:D46)</f>
        <v>19833344.390000001</v>
      </c>
      <c r="E47" s="5"/>
      <c r="F47" s="5">
        <f>SUM(F42:F46)</f>
        <v>21080861.752131</v>
      </c>
      <c r="G47" s="5"/>
      <c r="H47" s="5">
        <f>SUM(H42:H46)</f>
        <v>22406847.956340037</v>
      </c>
      <c r="I47" s="5"/>
      <c r="J47" s="5">
        <f>SUM(J42:J46)</f>
        <v>23130589.145329826</v>
      </c>
      <c r="K47" s="5"/>
      <c r="L47" s="5">
        <f t="shared" si="3"/>
        <v>86451643.243800864</v>
      </c>
      <c r="M47" s="5"/>
    </row>
    <row r="48" spans="1:13">
      <c r="A48" s="13"/>
      <c r="B48" s="13"/>
      <c r="C48" s="13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>
      <c r="A49" s="8" t="s">
        <v>36</v>
      </c>
      <c r="B49" s="9"/>
      <c r="C49" s="10"/>
      <c r="D49" s="5">
        <f>D13+D39+D47</f>
        <v>90056796.980000004</v>
      </c>
      <c r="E49" s="5"/>
      <c r="F49" s="5">
        <f>F13+F39+F47</f>
        <v>95721366.508441985</v>
      </c>
      <c r="G49" s="5"/>
      <c r="H49" s="5">
        <f>H13+H39+H47</f>
        <v>101742243.64909798</v>
      </c>
      <c r="I49" s="5"/>
      <c r="J49" s="5">
        <f>J13+J39+J47</f>
        <v>105024648.24500588</v>
      </c>
      <c r="K49" s="5"/>
      <c r="L49" s="5">
        <f>L13+L39+L47</f>
        <v>392545055.38254589</v>
      </c>
      <c r="M49" s="5"/>
    </row>
    <row r="50" spans="1:13">
      <c r="D50" s="21"/>
      <c r="E50" s="21"/>
      <c r="F50" s="21"/>
      <c r="G50" s="21"/>
      <c r="H50" s="21"/>
      <c r="I50" s="21"/>
      <c r="J50" s="21"/>
      <c r="K50" s="21"/>
    </row>
    <row r="70" spans="13:13">
      <c r="M70" s="2"/>
    </row>
  </sheetData>
  <mergeCells count="259">
    <mergeCell ref="A6:M6"/>
    <mergeCell ref="A9:C9"/>
    <mergeCell ref="J15:K15"/>
    <mergeCell ref="A21:C21"/>
    <mergeCell ref="D21:E21"/>
    <mergeCell ref="F21:G21"/>
    <mergeCell ref="H21:I21"/>
    <mergeCell ref="H13:I13"/>
    <mergeCell ref="J13:K13"/>
    <mergeCell ref="A17:C17"/>
    <mergeCell ref="D17:E17"/>
    <mergeCell ref="F19:G19"/>
    <mergeCell ref="H19:I19"/>
    <mergeCell ref="J11:K11"/>
    <mergeCell ref="A20:C20"/>
    <mergeCell ref="D20:E20"/>
    <mergeCell ref="F20:G20"/>
    <mergeCell ref="H20:I20"/>
    <mergeCell ref="J20:K20"/>
    <mergeCell ref="A10:C10"/>
    <mergeCell ref="D10:E10"/>
    <mergeCell ref="F10:G10"/>
    <mergeCell ref="H10:I10"/>
    <mergeCell ref="J10:K10"/>
    <mergeCell ref="D50:E50"/>
    <mergeCell ref="F50:G50"/>
    <mergeCell ref="H50:I50"/>
    <mergeCell ref="J50:K50"/>
    <mergeCell ref="L9:M9"/>
    <mergeCell ref="A8:C8"/>
    <mergeCell ref="D8:E8"/>
    <mergeCell ref="F8:G8"/>
    <mergeCell ref="H8:I8"/>
    <mergeCell ref="F17:G17"/>
    <mergeCell ref="H17:I17"/>
    <mergeCell ref="J17:K17"/>
    <mergeCell ref="D9:E9"/>
    <mergeCell ref="F9:G9"/>
    <mergeCell ref="H9:I9"/>
    <mergeCell ref="J9:K9"/>
    <mergeCell ref="J14:K14"/>
    <mergeCell ref="J21:K21"/>
    <mergeCell ref="J8:K8"/>
    <mergeCell ref="L8:M8"/>
    <mergeCell ref="L15:M15"/>
    <mergeCell ref="A14:C14"/>
    <mergeCell ref="D14:E14"/>
    <mergeCell ref="F14:G14"/>
    <mergeCell ref="H14:I14"/>
    <mergeCell ref="A12:C12"/>
    <mergeCell ref="D12:E12"/>
    <mergeCell ref="F12:G12"/>
    <mergeCell ref="H12:I12"/>
    <mergeCell ref="J12:K12"/>
    <mergeCell ref="L12:M12"/>
    <mergeCell ref="L14:M14"/>
    <mergeCell ref="A15:C15"/>
    <mergeCell ref="D15:E15"/>
    <mergeCell ref="F15:G15"/>
    <mergeCell ref="H15:I15"/>
    <mergeCell ref="L13:M13"/>
    <mergeCell ref="A13:C13"/>
    <mergeCell ref="D13:E13"/>
    <mergeCell ref="F13:G13"/>
    <mergeCell ref="L17:M17"/>
    <mergeCell ref="A16:C16"/>
    <mergeCell ref="D16:E16"/>
    <mergeCell ref="F16:G16"/>
    <mergeCell ref="H16:I16"/>
    <mergeCell ref="J16:K16"/>
    <mergeCell ref="L16:M16"/>
    <mergeCell ref="J19:K19"/>
    <mergeCell ref="L19:M19"/>
    <mergeCell ref="A18:C18"/>
    <mergeCell ref="D18:E18"/>
    <mergeCell ref="F18:G18"/>
    <mergeCell ref="H18:I18"/>
    <mergeCell ref="J18:K18"/>
    <mergeCell ref="L18:M18"/>
    <mergeCell ref="A19:C19"/>
    <mergeCell ref="D19:E19"/>
    <mergeCell ref="L21:M21"/>
    <mergeCell ref="A24:C24"/>
    <mergeCell ref="D24:E24"/>
    <mergeCell ref="F24:G24"/>
    <mergeCell ref="H24:I24"/>
    <mergeCell ref="L25:M25"/>
    <mergeCell ref="L20:M20"/>
    <mergeCell ref="L23:M23"/>
    <mergeCell ref="A22:C22"/>
    <mergeCell ref="D22:E22"/>
    <mergeCell ref="F22:G22"/>
    <mergeCell ref="H22:I22"/>
    <mergeCell ref="J22:K22"/>
    <mergeCell ref="L22:M22"/>
    <mergeCell ref="D23:E23"/>
    <mergeCell ref="F23:G23"/>
    <mergeCell ref="H23:I23"/>
    <mergeCell ref="A23:C23"/>
    <mergeCell ref="J23:K23"/>
    <mergeCell ref="J26:K26"/>
    <mergeCell ref="H26:I26"/>
    <mergeCell ref="J24:K24"/>
    <mergeCell ref="A25:C25"/>
    <mergeCell ref="D25:E25"/>
    <mergeCell ref="F25:G25"/>
    <mergeCell ref="H25:I25"/>
    <mergeCell ref="J25:K25"/>
    <mergeCell ref="L24:M24"/>
    <mergeCell ref="A28:C28"/>
    <mergeCell ref="D28:E28"/>
    <mergeCell ref="L26:M26"/>
    <mergeCell ref="F28:G28"/>
    <mergeCell ref="H28:I28"/>
    <mergeCell ref="J30:K30"/>
    <mergeCell ref="L30:M30"/>
    <mergeCell ref="A29:C29"/>
    <mergeCell ref="D29:E29"/>
    <mergeCell ref="F29:G29"/>
    <mergeCell ref="H29:I29"/>
    <mergeCell ref="J29:K29"/>
    <mergeCell ref="L29:M29"/>
    <mergeCell ref="J28:K28"/>
    <mergeCell ref="L28:M28"/>
    <mergeCell ref="A30:C30"/>
    <mergeCell ref="D30:E30"/>
    <mergeCell ref="F30:G30"/>
    <mergeCell ref="H30:I30"/>
    <mergeCell ref="A26:C26"/>
    <mergeCell ref="D26:E26"/>
    <mergeCell ref="F26:G26"/>
    <mergeCell ref="A27:C27"/>
    <mergeCell ref="D27:E27"/>
    <mergeCell ref="A34:C34"/>
    <mergeCell ref="D34:E34"/>
    <mergeCell ref="J31:K31"/>
    <mergeCell ref="L31:M31"/>
    <mergeCell ref="A32:C32"/>
    <mergeCell ref="D32:E32"/>
    <mergeCell ref="F32:G32"/>
    <mergeCell ref="H32:I32"/>
    <mergeCell ref="F34:G34"/>
    <mergeCell ref="H34:I34"/>
    <mergeCell ref="J32:K32"/>
    <mergeCell ref="L32:M32"/>
    <mergeCell ref="A31:C31"/>
    <mergeCell ref="D31:E31"/>
    <mergeCell ref="F31:G31"/>
    <mergeCell ref="H31:I31"/>
    <mergeCell ref="A33:C33"/>
    <mergeCell ref="D33:E33"/>
    <mergeCell ref="F33:G33"/>
    <mergeCell ref="H33:I33"/>
    <mergeCell ref="J33:K33"/>
    <mergeCell ref="L33:M33"/>
    <mergeCell ref="A36:C36"/>
    <mergeCell ref="D36:E36"/>
    <mergeCell ref="F36:G36"/>
    <mergeCell ref="H36:I36"/>
    <mergeCell ref="J37:K37"/>
    <mergeCell ref="A35:C35"/>
    <mergeCell ref="D35:E35"/>
    <mergeCell ref="F35:G35"/>
    <mergeCell ref="H35:I35"/>
    <mergeCell ref="J35:K35"/>
    <mergeCell ref="A38:C38"/>
    <mergeCell ref="D38:E38"/>
    <mergeCell ref="F38:G38"/>
    <mergeCell ref="H38:I38"/>
    <mergeCell ref="J38:K38"/>
    <mergeCell ref="L38:M38"/>
    <mergeCell ref="A39:C39"/>
    <mergeCell ref="D39:E39"/>
    <mergeCell ref="A37:C37"/>
    <mergeCell ref="D37:E37"/>
    <mergeCell ref="F37:G37"/>
    <mergeCell ref="H37:I37"/>
    <mergeCell ref="A41:C41"/>
    <mergeCell ref="D41:E41"/>
    <mergeCell ref="F41:G41"/>
    <mergeCell ref="H41:I41"/>
    <mergeCell ref="J43:K43"/>
    <mergeCell ref="L43:M43"/>
    <mergeCell ref="A42:C42"/>
    <mergeCell ref="D42:E42"/>
    <mergeCell ref="F42:G42"/>
    <mergeCell ref="H42:I42"/>
    <mergeCell ref="J41:K41"/>
    <mergeCell ref="L41:M41"/>
    <mergeCell ref="A44:C44"/>
    <mergeCell ref="D44:E44"/>
    <mergeCell ref="F44:G44"/>
    <mergeCell ref="H44:I44"/>
    <mergeCell ref="J44:K44"/>
    <mergeCell ref="L44:M44"/>
    <mergeCell ref="A46:C46"/>
    <mergeCell ref="D46:E46"/>
    <mergeCell ref="J42:K42"/>
    <mergeCell ref="L42:M42"/>
    <mergeCell ref="A43:C43"/>
    <mergeCell ref="D43:E43"/>
    <mergeCell ref="F43:G43"/>
    <mergeCell ref="H43:I43"/>
    <mergeCell ref="A45:C45"/>
    <mergeCell ref="D45:E45"/>
    <mergeCell ref="F45:G45"/>
    <mergeCell ref="H45:I45"/>
    <mergeCell ref="J45:K45"/>
    <mergeCell ref="L45:M45"/>
    <mergeCell ref="F46:G46"/>
    <mergeCell ref="H46:I46"/>
    <mergeCell ref="J48:K48"/>
    <mergeCell ref="L48:M48"/>
    <mergeCell ref="F47:G47"/>
    <mergeCell ref="H47:I47"/>
    <mergeCell ref="J47:K47"/>
    <mergeCell ref="L47:M47"/>
    <mergeCell ref="J46:K46"/>
    <mergeCell ref="L46:M46"/>
    <mergeCell ref="L10:M10"/>
    <mergeCell ref="L11:M11"/>
    <mergeCell ref="L37:M37"/>
    <mergeCell ref="J36:K36"/>
    <mergeCell ref="L36:M36"/>
    <mergeCell ref="J40:K40"/>
    <mergeCell ref="L40:M40"/>
    <mergeCell ref="J39:K39"/>
    <mergeCell ref="L39:M39"/>
    <mergeCell ref="L35:M35"/>
    <mergeCell ref="J34:K34"/>
    <mergeCell ref="L34:M34"/>
    <mergeCell ref="F27:G27"/>
    <mergeCell ref="H27:I27"/>
    <mergeCell ref="J27:K27"/>
    <mergeCell ref="L27:M27"/>
    <mergeCell ref="J49:K49"/>
    <mergeCell ref="L49:M49"/>
    <mergeCell ref="F48:G48"/>
    <mergeCell ref="H48:I48"/>
    <mergeCell ref="A3:M3"/>
    <mergeCell ref="A4:M4"/>
    <mergeCell ref="A49:C49"/>
    <mergeCell ref="D49:E49"/>
    <mergeCell ref="F49:G49"/>
    <mergeCell ref="H49:I49"/>
    <mergeCell ref="A11:C11"/>
    <mergeCell ref="D11:E11"/>
    <mergeCell ref="F11:G11"/>
    <mergeCell ref="H11:I11"/>
    <mergeCell ref="A48:C48"/>
    <mergeCell ref="D48:E48"/>
    <mergeCell ref="A47:C47"/>
    <mergeCell ref="D47:E47"/>
    <mergeCell ref="F39:G39"/>
    <mergeCell ref="H39:I39"/>
    <mergeCell ref="A40:C40"/>
    <mergeCell ref="D40:E40"/>
    <mergeCell ref="F40:G40"/>
    <mergeCell ref="H40:I40"/>
  </mergeCells>
  <phoneticPr fontId="0" type="noConversion"/>
  <printOptions horizontalCentered="1"/>
  <pageMargins left="0.51181102362204722" right="0.51181102362204722" top="0.78740157480314965" bottom="0.78740157480314965" header="0.31496062992125984" footer="0.31496062992125984"/>
  <pageSetup paperSize="9" scale="62" orientation="portrait" r:id="rId1"/>
  <headerFooter>
    <oddHeader>&amp;LREPÚBLICA FEDERATIVA DO BRASIL
ESTADO DO RIO DE JANEIRO
MUNICÍPIO DE PATY DO ALFERES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J46001</cp:lastModifiedBy>
  <cp:lastPrinted>2017-08-30T20:02:20Z</cp:lastPrinted>
  <dcterms:created xsi:type="dcterms:W3CDTF">2017-08-29T15:14:25Z</dcterms:created>
  <dcterms:modified xsi:type="dcterms:W3CDTF">2017-08-30T20:02:23Z</dcterms:modified>
</cp:coreProperties>
</file>